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USER\WRK_GRP\T-Rev\CMP\MPUC Challenge\2023 Filing\MPUC Response\For Jacob review\"/>
    </mc:Choice>
  </mc:AlternateContent>
  <xr:revisionPtr revIDLastSave="0" documentId="8_{CAAACCCB-D944-4987-8676-B865325D6CDA}" xr6:coauthVersionLast="47" xr6:coauthVersionMax="47" xr10:uidLastSave="{00000000-0000-0000-0000-000000000000}"/>
  <bookViews>
    <workbookView xWindow="-51720" yWindow="-120" windowWidth="51840" windowHeight="21240" xr2:uid="{69F5455F-D4FC-4584-A990-B7D68CA3239C}"/>
  </bookViews>
  <sheets>
    <sheet name="MPUC 1-4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F23" i="1"/>
  <c r="F22" i="1"/>
  <c r="F21" i="1"/>
  <c r="F20" i="1"/>
  <c r="F19" i="1"/>
  <c r="F18" i="1"/>
  <c r="D17" i="1"/>
  <c r="E16" i="1"/>
  <c r="F16" i="1" s="1"/>
  <c r="F15" i="1"/>
  <c r="F14" i="1"/>
  <c r="F13" i="1"/>
  <c r="F12" i="1"/>
  <c r="F11" i="1"/>
  <c r="F10" i="1"/>
  <c r="F9" i="1"/>
  <c r="E17" i="1" l="1"/>
  <c r="E25" i="1" s="1"/>
  <c r="D25" i="1"/>
  <c r="F24" i="1"/>
  <c r="F17" i="1"/>
  <c r="F25" i="1" l="1"/>
</calcChain>
</file>

<file path=xl/sharedStrings.xml><?xml version="1.0" encoding="utf-8"?>
<sst xmlns="http://schemas.openxmlformats.org/spreadsheetml/2006/main" count="33" uniqueCount="33">
  <si>
    <t>DESCRIPTION</t>
  </si>
  <si>
    <t>FERC Acct</t>
  </si>
  <si>
    <t>2023</t>
  </si>
  <si>
    <t>2022</t>
  </si>
  <si>
    <t>2023-2022</t>
  </si>
  <si>
    <t>Operation Supervision &amp; Engineering</t>
  </si>
  <si>
    <t>Load Dispatch-Reliability</t>
  </si>
  <si>
    <t>LdDisp-Mon&amp;OpTranSys</t>
  </si>
  <si>
    <t>Transmission service studies</t>
  </si>
  <si>
    <t>Reliability planning &amp; stds developmnt</t>
  </si>
  <si>
    <t>Station Expenses</t>
  </si>
  <si>
    <t>Overhead Line Expense</t>
  </si>
  <si>
    <t>Misc. Transmission Expenses</t>
  </si>
  <si>
    <t>Transmission Operating Expense</t>
  </si>
  <si>
    <t>Maintenance Supervision &amp; Engineering</t>
  </si>
  <si>
    <t>568</t>
  </si>
  <si>
    <t>Maintenance of Structures</t>
  </si>
  <si>
    <t>Maintenance Station Expenses</t>
  </si>
  <si>
    <t>Maintenance Overhead Line Expense</t>
  </si>
  <si>
    <t>Maintenance Underground Line Expenses</t>
  </si>
  <si>
    <t>Maintenance of Misc Transmission Plant</t>
  </si>
  <si>
    <t>Transmission Maintenance Expense</t>
  </si>
  <si>
    <t>Total Transmission Expense</t>
  </si>
  <si>
    <t>Central Maine Power Company (CMP)</t>
  </si>
  <si>
    <t>2024 ISO New England Inc. Transmission, Markets and Services Tariff</t>
  </si>
  <si>
    <t>Docket No. ER20-2054</t>
  </si>
  <si>
    <t>Maine Public Utilities Commission (MPUC)</t>
  </si>
  <si>
    <t>LINE</t>
  </si>
  <si>
    <t>MPUC-CMP-1-43 Attachment 1</t>
  </si>
  <si>
    <t>FERC page 354, line 21, column b, Transmission Wages Expense</t>
  </si>
  <si>
    <t>Note:</t>
  </si>
  <si>
    <t xml:space="preserve">The increase in labor expense recorded to the FERC accounts above in 2023 is primarily attributable to CMP employees </t>
  </si>
  <si>
    <t>charging more time to FERC accounts 568 and 571 in 2023 than in 2022 for CMP's maintenance of overhead lines.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</si>
</sst>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" fontId="4" fillId="2" borderId="2" applyNumberFormat="0" applyProtection="0">
      <alignment horizontal="left" vertical="center" indent="1"/>
    </xf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2"/>
    <xf numFmtId="0" fontId="2" fillId="0" borderId="1" xfId="2" applyFont="1" applyBorder="1" applyAlignment="1">
      <alignment horizontal="center" vertical="center"/>
    </xf>
    <xf numFmtId="0" fontId="5" fillId="0" borderId="0" xfId="3" quotePrefix="1" applyNumberFormat="1" applyFont="1" applyFill="1" applyBorder="1" applyAlignme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3" quotePrefix="1" applyNumberFormat="1" applyFont="1" applyFill="1" applyBorder="1" applyAlignment="1" applyProtection="1">
      <alignment vertical="center"/>
      <protection locked="0"/>
    </xf>
    <xf numFmtId="0" fontId="5" fillId="0" borderId="1" xfId="3" quotePrefix="1" applyNumberFormat="1" applyFont="1" applyFill="1" applyBorder="1" applyAlignment="1" applyProtection="1">
      <alignment vertical="center"/>
      <protection locked="0"/>
    </xf>
    <xf numFmtId="0" fontId="5" fillId="0" borderId="1" xfId="2" applyFont="1" applyBorder="1" applyAlignment="1">
      <alignment horizontal="center" vertical="center"/>
    </xf>
    <xf numFmtId="0" fontId="2" fillId="0" borderId="3" xfId="2" applyFont="1" applyBorder="1" applyAlignment="1">
      <alignment horizontal="left" vertical="top"/>
    </xf>
    <xf numFmtId="0" fontId="6" fillId="0" borderId="3" xfId="2" applyFont="1" applyBorder="1"/>
    <xf numFmtId="0" fontId="5" fillId="0" borderId="0" xfId="3" quotePrefix="1" applyNumberFormat="1" applyFont="1" applyFill="1" applyBorder="1" applyAlignment="1" applyProtection="1">
      <alignment horizontal="center" vertical="center"/>
      <protection locked="0"/>
    </xf>
    <xf numFmtId="0" fontId="7" fillId="0" borderId="3" xfId="2" applyFont="1" applyBorder="1"/>
    <xf numFmtId="0" fontId="7" fillId="0" borderId="4" xfId="2" applyFont="1" applyBorder="1"/>
    <xf numFmtId="0" fontId="6" fillId="0" borderId="4" xfId="2" applyFont="1" applyBorder="1"/>
    <xf numFmtId="0" fontId="3" fillId="0" borderId="0" xfId="2" applyFont="1"/>
    <xf numFmtId="0" fontId="2" fillId="0" borderId="0" xfId="0" applyFont="1" applyAlignment="1">
      <alignment horizontal="left" vertical="top"/>
    </xf>
    <xf numFmtId="0" fontId="1" fillId="0" borderId="0" xfId="2" applyAlignment="1">
      <alignment horizontal="center"/>
    </xf>
    <xf numFmtId="44" fontId="5" fillId="0" borderId="0" xfId="1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44" fontId="7" fillId="0" borderId="3" xfId="1" applyFont="1" applyBorder="1"/>
    <xf numFmtId="44" fontId="8" fillId="0" borderId="0" xfId="1" applyFont="1" applyBorder="1"/>
    <xf numFmtId="44" fontId="7" fillId="0" borderId="4" xfId="1" applyFont="1" applyBorder="1"/>
    <xf numFmtId="0" fontId="7" fillId="0" borderId="0" xfId="0" applyFont="1" applyAlignment="1">
      <alignment horizontal="center"/>
    </xf>
  </cellXfs>
  <cellStyles count="5">
    <cellStyle name="Comma 2" xfId="4" xr:uid="{E5DE1B03-C893-4663-A499-4B6650344871}"/>
    <cellStyle name="Currency" xfId="1" builtinId="4"/>
    <cellStyle name="Normal" xfId="0" builtinId="0"/>
    <cellStyle name="Normal 2" xfId="2" xr:uid="{36CB2625-5AFE-461D-8C99-16F4DCA24B4D}"/>
    <cellStyle name="SAPBEXstdItem" xfId="3" xr:uid="{6D8542C1-CA1E-4BAE-96E2-A8723662A9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EDA9-33EC-4BCA-A13F-CB529E891034}">
  <dimension ref="A1:G30"/>
  <sheetViews>
    <sheetView tabSelected="1" zoomScaleNormal="100" workbookViewId="0">
      <selection activeCell="B28" sqref="B28"/>
    </sheetView>
  </sheetViews>
  <sheetFormatPr defaultColWidth="9.1796875" defaultRowHeight="14.5" x14ac:dyDescent="0.35"/>
  <cols>
    <col min="1" max="1" width="9.1796875" style="1"/>
    <col min="2" max="2" width="34.6328125" style="1" bestFit="1" customWidth="1"/>
    <col min="3" max="3" width="10" style="1" bestFit="1" customWidth="1"/>
    <col min="4" max="4" width="18.1796875" style="1" customWidth="1"/>
    <col min="5" max="5" width="14.54296875" style="1" bestFit="1" customWidth="1"/>
    <col min="6" max="6" width="19.1796875" style="1" customWidth="1"/>
    <col min="7" max="7" width="15.1796875" style="1" customWidth="1"/>
    <col min="8" max="16384" width="9.1796875" style="1"/>
  </cols>
  <sheetData>
    <row r="1" spans="1:6" x14ac:dyDescent="0.35">
      <c r="A1" s="22" t="s">
        <v>23</v>
      </c>
      <c r="B1" s="22"/>
      <c r="C1" s="22"/>
      <c r="D1" s="22"/>
      <c r="E1" s="22"/>
      <c r="F1" s="22"/>
    </row>
    <row r="2" spans="1:6" x14ac:dyDescent="0.35">
      <c r="A2" s="22" t="s">
        <v>24</v>
      </c>
      <c r="B2" s="22"/>
      <c r="C2" s="22"/>
      <c r="D2" s="22"/>
      <c r="E2" s="22"/>
      <c r="F2" s="22"/>
    </row>
    <row r="3" spans="1:6" x14ac:dyDescent="0.35">
      <c r="A3" s="22" t="s">
        <v>25</v>
      </c>
      <c r="B3" s="22"/>
      <c r="C3" s="22"/>
      <c r="D3" s="22"/>
      <c r="E3" s="22"/>
      <c r="F3" s="22"/>
    </row>
    <row r="4" spans="1:6" x14ac:dyDescent="0.35">
      <c r="A4" s="22" t="s">
        <v>26</v>
      </c>
      <c r="B4" s="22"/>
      <c r="C4" s="22"/>
      <c r="D4" s="22"/>
      <c r="E4" s="22"/>
      <c r="F4" s="22"/>
    </row>
    <row r="5" spans="1:6" x14ac:dyDescent="0.35">
      <c r="A5" s="22" t="s">
        <v>28</v>
      </c>
      <c r="B5" s="22"/>
      <c r="C5" s="22"/>
      <c r="D5" s="22"/>
      <c r="E5" s="22"/>
      <c r="F5" s="22"/>
    </row>
    <row r="7" spans="1:6" x14ac:dyDescent="0.35">
      <c r="A7" s="15" t="s">
        <v>29</v>
      </c>
    </row>
    <row r="8" spans="1:6" x14ac:dyDescent="0.35">
      <c r="A8" s="2" t="s">
        <v>27</v>
      </c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</row>
    <row r="9" spans="1:6" x14ac:dyDescent="0.35">
      <c r="A9" s="16">
        <v>1</v>
      </c>
      <c r="B9" s="3" t="s">
        <v>5</v>
      </c>
      <c r="C9" s="4">
        <v>560</v>
      </c>
      <c r="D9" s="17">
        <v>169969.97</v>
      </c>
      <c r="E9" s="17">
        <v>836553.59</v>
      </c>
      <c r="F9" s="17">
        <f>D9-E9</f>
        <v>-666583.62</v>
      </c>
    </row>
    <row r="10" spans="1:6" x14ac:dyDescent="0.35">
      <c r="A10" s="16">
        <v>2</v>
      </c>
      <c r="B10" s="5" t="s">
        <v>6</v>
      </c>
      <c r="C10" s="4">
        <v>561.1</v>
      </c>
      <c r="D10" s="17">
        <v>146.74</v>
      </c>
      <c r="E10" s="17">
        <v>16738.63</v>
      </c>
      <c r="F10" s="17">
        <f t="shared" ref="F10:F23" si="0">D10-E10</f>
        <v>-16591.89</v>
      </c>
    </row>
    <row r="11" spans="1:6" x14ac:dyDescent="0.35">
      <c r="A11" s="16">
        <v>3</v>
      </c>
      <c r="B11" s="5" t="s">
        <v>7</v>
      </c>
      <c r="C11" s="4">
        <v>561.20000000000005</v>
      </c>
      <c r="D11" s="17">
        <v>2459868.77</v>
      </c>
      <c r="E11" s="17">
        <v>2110334.17</v>
      </c>
      <c r="F11" s="17">
        <f t="shared" si="0"/>
        <v>349534.60000000009</v>
      </c>
    </row>
    <row r="12" spans="1:6" x14ac:dyDescent="0.35">
      <c r="A12" s="16">
        <v>4</v>
      </c>
      <c r="B12" s="5" t="s">
        <v>8</v>
      </c>
      <c r="C12" s="4">
        <v>561.6</v>
      </c>
      <c r="D12" s="17">
        <v>339853.19</v>
      </c>
      <c r="E12" s="17">
        <v>218658.49</v>
      </c>
      <c r="F12" s="17">
        <f t="shared" si="0"/>
        <v>121194.70000000001</v>
      </c>
    </row>
    <row r="13" spans="1:6" x14ac:dyDescent="0.35">
      <c r="A13" s="16">
        <v>5</v>
      </c>
      <c r="B13" s="5" t="s">
        <v>9</v>
      </c>
      <c r="C13" s="4">
        <v>561.79999999999995</v>
      </c>
      <c r="D13" s="17">
        <v>80269.490000000005</v>
      </c>
      <c r="E13" s="17"/>
      <c r="F13" s="17">
        <f t="shared" si="0"/>
        <v>80269.490000000005</v>
      </c>
    </row>
    <row r="14" spans="1:6" x14ac:dyDescent="0.35">
      <c r="A14" s="16">
        <v>6</v>
      </c>
      <c r="B14" s="5" t="s">
        <v>10</v>
      </c>
      <c r="C14" s="4">
        <v>562</v>
      </c>
      <c r="D14" s="17">
        <v>968846.27</v>
      </c>
      <c r="E14" s="17">
        <v>948692.66</v>
      </c>
      <c r="F14" s="17">
        <f t="shared" si="0"/>
        <v>20153.609999999986</v>
      </c>
    </row>
    <row r="15" spans="1:6" x14ac:dyDescent="0.35">
      <c r="A15" s="16">
        <v>7</v>
      </c>
      <c r="B15" s="5" t="s">
        <v>11</v>
      </c>
      <c r="C15" s="4">
        <v>563</v>
      </c>
      <c r="D15" s="17">
        <v>43925.71</v>
      </c>
      <c r="E15" s="17">
        <v>40628.720000000001</v>
      </c>
      <c r="F15" s="17">
        <f t="shared" si="0"/>
        <v>3296.989999999998</v>
      </c>
    </row>
    <row r="16" spans="1:6" x14ac:dyDescent="0.35">
      <c r="A16" s="16">
        <v>8</v>
      </c>
      <c r="B16" s="6" t="s">
        <v>12</v>
      </c>
      <c r="C16" s="7">
        <v>566</v>
      </c>
      <c r="D16" s="18">
        <v>344638.84</v>
      </c>
      <c r="E16" s="18">
        <f>364604.45-321.03</f>
        <v>364283.42</v>
      </c>
      <c r="F16" s="17">
        <f t="shared" si="0"/>
        <v>-19644.579999999958</v>
      </c>
    </row>
    <row r="17" spans="1:7" x14ac:dyDescent="0.35">
      <c r="A17" s="16">
        <v>9</v>
      </c>
      <c r="B17" s="8" t="s">
        <v>13</v>
      </c>
      <c r="C17" s="9"/>
      <c r="D17" s="19">
        <f>SUM(D9:D16)</f>
        <v>4407518.9800000004</v>
      </c>
      <c r="E17" s="19">
        <f>SUM(E9:E16)</f>
        <v>4535889.6800000006</v>
      </c>
      <c r="F17" s="19">
        <f>SUM(F9:F16)</f>
        <v>-128370.6999999999</v>
      </c>
    </row>
    <row r="18" spans="1:7" x14ac:dyDescent="0.35">
      <c r="A18" s="16">
        <v>10</v>
      </c>
      <c r="B18" s="5" t="s">
        <v>14</v>
      </c>
      <c r="C18" s="10" t="s">
        <v>15</v>
      </c>
      <c r="D18" s="17">
        <v>1462307.26</v>
      </c>
      <c r="E18" s="17">
        <v>581890.86</v>
      </c>
      <c r="F18" s="17">
        <f t="shared" si="0"/>
        <v>880416.4</v>
      </c>
    </row>
    <row r="19" spans="1:7" x14ac:dyDescent="0.35">
      <c r="A19" s="16">
        <v>11</v>
      </c>
      <c r="B19" s="5" t="s">
        <v>16</v>
      </c>
      <c r="C19" s="10">
        <v>569</v>
      </c>
      <c r="D19" s="17">
        <v>541879.18999999994</v>
      </c>
      <c r="E19" s="17">
        <v>512408.78</v>
      </c>
      <c r="F19" s="17">
        <f t="shared" si="0"/>
        <v>29470.409999999916</v>
      </c>
    </row>
    <row r="20" spans="1:7" x14ac:dyDescent="0.35">
      <c r="A20" s="16">
        <v>12</v>
      </c>
      <c r="B20" s="5" t="s">
        <v>17</v>
      </c>
      <c r="C20" s="10">
        <v>570</v>
      </c>
      <c r="D20" s="17">
        <v>1129299.3700000001</v>
      </c>
      <c r="E20" s="17">
        <v>869264.52</v>
      </c>
      <c r="F20" s="17">
        <f t="shared" si="0"/>
        <v>260034.85000000009</v>
      </c>
    </row>
    <row r="21" spans="1:7" x14ac:dyDescent="0.35">
      <c r="A21" s="16">
        <v>13</v>
      </c>
      <c r="B21" s="5" t="s">
        <v>18</v>
      </c>
      <c r="C21" s="10">
        <v>571</v>
      </c>
      <c r="D21" s="17">
        <v>1023617.7</v>
      </c>
      <c r="E21" s="17">
        <v>350665.03</v>
      </c>
      <c r="F21" s="17">
        <f t="shared" si="0"/>
        <v>672952.66999999993</v>
      </c>
    </row>
    <row r="22" spans="1:7" x14ac:dyDescent="0.35">
      <c r="A22" s="16">
        <v>14</v>
      </c>
      <c r="B22" s="5" t="s">
        <v>19</v>
      </c>
      <c r="C22" s="10">
        <v>572</v>
      </c>
      <c r="D22" s="17">
        <v>92.74</v>
      </c>
      <c r="E22" s="17">
        <v>13523.9</v>
      </c>
      <c r="F22" s="17">
        <f t="shared" si="0"/>
        <v>-13431.16</v>
      </c>
    </row>
    <row r="23" spans="1:7" x14ac:dyDescent="0.35">
      <c r="A23" s="16">
        <v>15</v>
      </c>
      <c r="B23" s="5" t="s">
        <v>20</v>
      </c>
      <c r="C23" s="10">
        <v>573</v>
      </c>
      <c r="D23" s="20">
        <v>89383.56</v>
      </c>
      <c r="E23" s="20">
        <v>36082.57</v>
      </c>
      <c r="F23" s="17">
        <f t="shared" si="0"/>
        <v>53300.99</v>
      </c>
    </row>
    <row r="24" spans="1:7" x14ac:dyDescent="0.35">
      <c r="A24" s="16">
        <v>16</v>
      </c>
      <c r="B24" s="11" t="s">
        <v>21</v>
      </c>
      <c r="C24" s="9"/>
      <c r="D24" s="19">
        <f>SUM(D18:D23)</f>
        <v>4246579.82</v>
      </c>
      <c r="E24" s="19">
        <f>SUM(E18:E23)</f>
        <v>2363835.66</v>
      </c>
      <c r="F24" s="19">
        <f>SUM(F18:F23)</f>
        <v>1882744.1600000001</v>
      </c>
    </row>
    <row r="25" spans="1:7" ht="15" thickBot="1" x14ac:dyDescent="0.4">
      <c r="A25" s="16">
        <v>17</v>
      </c>
      <c r="B25" s="12" t="s">
        <v>22</v>
      </c>
      <c r="C25" s="13"/>
      <c r="D25" s="21">
        <f>+D24+D17</f>
        <v>8654098.8000000007</v>
      </c>
      <c r="E25" s="21">
        <f>+E24+E17</f>
        <v>6899725.3400000008</v>
      </c>
      <c r="F25" s="21">
        <f>D25-E25</f>
        <v>1754373.46</v>
      </c>
    </row>
    <row r="26" spans="1:7" x14ac:dyDescent="0.35">
      <c r="C26" s="14"/>
      <c r="D26" s="14"/>
      <c r="E26" s="14"/>
      <c r="F26" s="14"/>
      <c r="G26" s="14"/>
    </row>
    <row r="27" spans="1:7" x14ac:dyDescent="0.35">
      <c r="B27" s="5" t="s">
        <v>30</v>
      </c>
      <c r="C27" s="14"/>
      <c r="D27" s="14"/>
      <c r="E27" s="14"/>
      <c r="F27" s="14"/>
      <c r="G27" s="14"/>
    </row>
    <row r="28" spans="1:7" x14ac:dyDescent="0.35">
      <c r="B28" s="5" t="s">
        <v>31</v>
      </c>
      <c r="C28" s="14"/>
      <c r="D28" s="14"/>
      <c r="E28" s="14"/>
      <c r="F28" s="14"/>
      <c r="G28" s="14"/>
    </row>
    <row r="29" spans="1:7" x14ac:dyDescent="0.35">
      <c r="B29" s="5" t="s">
        <v>32</v>
      </c>
      <c r="C29" s="14"/>
      <c r="D29" s="14"/>
      <c r="E29" s="14"/>
      <c r="F29" s="14"/>
      <c r="G29" s="14"/>
    </row>
    <row r="30" spans="1:7" x14ac:dyDescent="0.35">
      <c r="C30" s="14"/>
      <c r="D30" s="14"/>
      <c r="E30" s="14"/>
      <c r="F30" s="14"/>
      <c r="G30" s="14"/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scale="82" orientation="portrait" r:id="rId1"/>
  <headerFooter>
    <oddFooter>&amp;C_x000D_&amp;1#&amp;"Calibri"&amp;12&amp;K008000 Internal Use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MPUC 1-43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CLEMENTE</dc:creator>
  <cp:lastModifiedBy>JAMES CLEMENTE</cp:lastModifiedBy>
  <dcterms:created xsi:type="dcterms:W3CDTF">2024-07-21T20:42:09Z</dcterms:created>
  <dcterms:modified xsi:type="dcterms:W3CDTF">2024-07-24T16:31:43Z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2024-07-21T20:47:28Z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c63b1460-d110-45ac-864a-0c2db5515123</vt:lpwstr>
  </property>
  <property fmtid="{D5CDD505-2E9C-101B-9397-08002B2CF9AE}" pid="8" name="MSIP_Label_019c027e-33b7-45fc-a572-8ffa5d09ec36_ContentBits">
    <vt:lpwstr>2</vt:lpwstr>
  </property>
</Properties>
</file>